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电梯参数" sheetId="1" r:id="rId1"/>
    <sheet name="电梯标准功能配置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作者</author>
  </authors>
  <commentList>
    <comment ref="S2" authorId="0">
      <text>
        <r>
          <rPr>
            <sz val="11"/>
            <color rgb="FF000000"/>
            <rFont val="宋体"/>
            <scheme val="minor"/>
            <charset val="0"/>
          </rPr>
          <t>[线程批注]
你的Excel版本可读取此线程批注; 但如果在更新版本的Excel中打开文件，则对批注所作的任何改动都将被删除。了解详细信息: https://go.microsoft.com/fwlink/?linkid=870924
注释:
    建议轿厢高度配置≥2600mm净高，市场导向</t>
        </r>
      </text>
    </comment>
  </commentList>
</comments>
</file>

<file path=xl/sharedStrings.xml><?xml version="1.0" encoding="utf-8"?>
<sst xmlns="http://schemas.openxmlformats.org/spreadsheetml/2006/main" count="621" uniqueCount="209">
  <si>
    <t>月湖云境项目电梯参数表</t>
  </si>
  <si>
    <t>序 号</t>
  </si>
  <si>
    <t>电梯编号</t>
  </si>
  <si>
    <t>楼栋</t>
  </si>
  <si>
    <t>电 梯 机 型</t>
  </si>
  <si>
    <t>机房类型</t>
  </si>
  <si>
    <t>载重量</t>
  </si>
  <si>
    <t>速度</t>
  </si>
  <si>
    <t>层/站/门</t>
  </si>
  <si>
    <t>数 量</t>
  </si>
  <si>
    <t>控制方式</t>
  </si>
  <si>
    <t>层高</t>
  </si>
  <si>
    <t>设计井道尺寸（宽mmx深mm）</t>
  </si>
  <si>
    <t>提升高度
（m）</t>
  </si>
  <si>
    <t>顶层高度
（mm）</t>
  </si>
  <si>
    <t>底坑深度（mm）</t>
  </si>
  <si>
    <t>门洞尺寸
(宽mmx高mm)</t>
  </si>
  <si>
    <t>开门尺寸
(宽mmx高mm)</t>
  </si>
  <si>
    <t>开门类型</t>
  </si>
  <si>
    <t>轿厢净尺寸(宽×深×高)</t>
  </si>
  <si>
    <t>基站</t>
  </si>
  <si>
    <t>不停层站</t>
  </si>
  <si>
    <t>驱动方式</t>
  </si>
  <si>
    <t>控制系统</t>
  </si>
  <si>
    <t>消防系统</t>
  </si>
  <si>
    <t>曳引机类型</t>
  </si>
  <si>
    <t>门机类型</t>
  </si>
  <si>
    <t>开、关门保护系统</t>
  </si>
  <si>
    <t>轿厢门</t>
  </si>
  <si>
    <t>轿厢壁</t>
  </si>
  <si>
    <t>轿厢地面</t>
  </si>
  <si>
    <t>轿厢顶</t>
  </si>
  <si>
    <t>地坎</t>
  </si>
  <si>
    <t>厅门</t>
  </si>
  <si>
    <t>操纵箱</t>
  </si>
  <si>
    <t>厅外召唤</t>
  </si>
  <si>
    <t>招标控制价</t>
  </si>
  <si>
    <t>1-DT1</t>
  </si>
  <si>
    <t>1#</t>
  </si>
  <si>
    <t>客梯兼消防电梯</t>
  </si>
  <si>
    <t>有机房</t>
  </si>
  <si>
    <t>≥1000kg</t>
  </si>
  <si>
    <t>1.75m/s</t>
  </si>
  <si>
    <t>28/28/28</t>
  </si>
  <si>
    <t>并联</t>
  </si>
  <si>
    <t>负二层3.8米，负一层5.3米，一层3.3米，二至二十六层3.0米</t>
  </si>
  <si>
    <t>2200x2200</t>
  </si>
  <si>
    <t>1100x2400</t>
  </si>
  <si>
    <t>900x2100</t>
  </si>
  <si>
    <t>中分双扇门</t>
  </si>
  <si>
    <t>≥1600x1500x2600</t>
  </si>
  <si>
    <t>1F</t>
  </si>
  <si>
    <t>/</t>
  </si>
  <si>
    <t>交流变频变压（VVVF）</t>
  </si>
  <si>
    <t>变压变频技术的双32位主控微机，
控制柜（原厂原品牌），含总包电源箱至电梯电源箱电缆敷设和连接</t>
  </si>
  <si>
    <t>基站备消防开关</t>
  </si>
  <si>
    <t>永磁同步无齿轮曳引机
（原厂原品牌）</t>
  </si>
  <si>
    <t>永磁变频门机
（原厂原品牌）</t>
  </si>
  <si>
    <t>光幕保护，光幕≥150束</t>
  </si>
  <si>
    <t>发纹不锈钢，其强度应满足国标规定</t>
  </si>
  <si>
    <t>后壁两侧发纹不锈钢，中央镜面不锈钢，侧壁发纹不锈钢，其强度应满足国标规定。无障碍梯单侧配扁平矩形末端弧形不锈钢扶手</t>
  </si>
  <si>
    <t>人造拼花大理石</t>
  </si>
  <si>
    <t>吊顶LED筒灯+线条灯照明，材质发纹不锈钢，后侧出风，预留监控接口，配备单冷空调</t>
  </si>
  <si>
    <t>铝合金地坎</t>
  </si>
  <si>
    <t>地下室和首层采用与装修同色系发纹不锈钢、其余层喷漆钢板，电梯层门的耐火完整性不低于2小时</t>
  </si>
  <si>
    <t>发纹不锈钢操纵箱，发纹不锈钢面板，LED显示，开门、关门、报警按钮大小和颜色区别于其他普通按钮</t>
  </si>
  <si>
    <t>带楼层显示的银色发纹不锈钢面板，LED显示，含土建开孔。</t>
  </si>
  <si>
    <t>1-DT2</t>
  </si>
  <si>
    <t>消防电梯兼担架电梯兼无障碍电梯</t>
  </si>
  <si>
    <t>2-DT1</t>
  </si>
  <si>
    <t>2#</t>
  </si>
  <si>
    <t>负二层3.8米，负一层5.3米，一层至二十五层3.0米，二十六层2.9米</t>
  </si>
  <si>
    <t>2-DT2</t>
  </si>
  <si>
    <t>2-DT3</t>
  </si>
  <si>
    <t>2200x2500</t>
  </si>
  <si>
    <t>2-DT4</t>
  </si>
  <si>
    <t>3-DT1</t>
  </si>
  <si>
    <t>3#</t>
  </si>
  <si>
    <t>26/25/25</t>
  </si>
  <si>
    <t>负一层6.35米，一层3.85米，二层3.6米，三至十四层3.0米，二十五层2.9米</t>
  </si>
  <si>
    <t>2F</t>
  </si>
  <si>
    <t>3-DT2</t>
  </si>
  <si>
    <t>3-DT3</t>
  </si>
  <si>
    <t>3-DT4</t>
  </si>
  <si>
    <t>3-DT5</t>
  </si>
  <si>
    <t>客梯兼无障碍电梯</t>
  </si>
  <si>
    <t>无机房</t>
  </si>
  <si>
    <t>1.0m/s</t>
  </si>
  <si>
    <t>2/2/2</t>
  </si>
  <si>
    <t>单控</t>
  </si>
  <si>
    <t>一层4.5米，二层3.6米</t>
  </si>
  <si>
    <t>配对重安全钳</t>
  </si>
  <si>
    <t>4-DT1</t>
  </si>
  <si>
    <t>4#</t>
  </si>
  <si>
    <t>27/27/27</t>
  </si>
  <si>
    <t>负一层5.30米，一层3.45米，二层至十五层2.9米，二十六层2.8米</t>
  </si>
  <si>
    <t>2100x2000</t>
  </si>
  <si>
    <t>≥1600x1400x2600</t>
  </si>
  <si>
    <t>4-DT2</t>
  </si>
  <si>
    <t>4-XFDT1</t>
  </si>
  <si>
    <t>4-XFDT2</t>
  </si>
  <si>
    <t>5-DT1</t>
  </si>
  <si>
    <t>5#</t>
  </si>
  <si>
    <t>负一层5.30米，一层至二十六层2.9米，二十七层2.8米</t>
  </si>
  <si>
    <t>5-DT2</t>
  </si>
  <si>
    <t>5-XFDT1</t>
  </si>
  <si>
    <t>5-XFDT2</t>
  </si>
  <si>
    <t>6-DT1</t>
  </si>
  <si>
    <t>6#</t>
  </si>
  <si>
    <t>负一层5.30米，一层5.3米，二至二十五层3.0米，二十六层2.9米</t>
  </si>
  <si>
    <t>6-DT2</t>
  </si>
  <si>
    <t>6-DT3</t>
  </si>
  <si>
    <t>负二层4.3米，负一层5.30米，一层至二十五层3.0米，二十六层2.9米</t>
  </si>
  <si>
    <t>6-DT4</t>
  </si>
  <si>
    <t>7-DT1</t>
  </si>
  <si>
    <t>7#</t>
  </si>
  <si>
    <t>负二层3.8米，负一层5.3米，一层3.9米，二至二十四层3.1米，二十五层3.0米</t>
  </si>
  <si>
    <t>7-XFDT1</t>
  </si>
  <si>
    <t>7-XFDT2</t>
  </si>
  <si>
    <t>7-DT2</t>
  </si>
  <si>
    <t>FT1</t>
  </si>
  <si>
    <t>S3#</t>
  </si>
  <si>
    <t>扶梯</t>
  </si>
  <si>
    <t>室外型</t>
  </si>
  <si>
    <t>输送能力：6000人/h</t>
  </si>
  <si>
    <t>0.5m/s</t>
  </si>
  <si>
    <t>2/2</t>
  </si>
  <si>
    <t>并排</t>
  </si>
  <si>
    <t>支撑梁距离15100mm，梯级宽度≥1000mm，提升角度：≥30°,基坑尺寸：4700×3400</t>
  </si>
  <si>
    <t>曳引机、控制柜等主要部件和其他安全部件必须原厂原品牌件，扶梯扶手架采用不锈钢材质，栏板采用钢化玻璃，高度和材质厚度符合国标要求，安全栏板设置到位，采用节能设计，配置光电感应装置</t>
  </si>
  <si>
    <t>FT2</t>
  </si>
  <si>
    <t>总包服务费</t>
  </si>
  <si>
    <t>汇总</t>
  </si>
  <si>
    <t>说明：1、电梯下单前需与设计院再次核对、确认上述参数后排产；2、工作范围包含机房地面孔洞封堵和防水反坎实施;3、消防电梯是指兼具消防功能的客梯，4、乘客电梯防火性能不低于消防电梯。</t>
  </si>
  <si>
    <t>电梯参数要求表</t>
  </si>
  <si>
    <t>序号</t>
  </si>
  <si>
    <t>名称</t>
  </si>
  <si>
    <t>参数要求</t>
  </si>
  <si>
    <t>304发纹不锈钢，其强度应满足国标规定</t>
  </si>
  <si>
    <t>后壁两侧304发纹不锈钢，中央304镜面不锈钢，侧壁304发纹不锈钢，其强度应满足国标规定。无障碍梯单侧配扁平矩形末端弧形不锈钢扶手</t>
  </si>
  <si>
    <t>PVC塑胶地板</t>
  </si>
  <si>
    <t>吊顶LED筒灯照明，材质发纹不锈钢，后侧出风，预留监控接口</t>
  </si>
  <si>
    <t>发纹不锈钢操纵箱，发纹不锈钢面板，LED显示</t>
  </si>
  <si>
    <t>电梯主要部件配置要求</t>
  </si>
  <si>
    <t xml:space="preserve"> 序号</t>
  </si>
  <si>
    <t>部  件  名  称</t>
  </si>
  <si>
    <t>要    求</t>
  </si>
  <si>
    <t>电梯主机</t>
  </si>
  <si>
    <t>永磁同步曳引机，原厂原品牌</t>
  </si>
  <si>
    <t xml:space="preserve">控制系统 </t>
  </si>
  <si>
    <t>变频驱动、主板，原厂原品牌</t>
  </si>
  <si>
    <t>永磁变频门机</t>
  </si>
  <si>
    <t>原厂原品牌</t>
  </si>
  <si>
    <t>安全钳</t>
  </si>
  <si>
    <t>限速器</t>
  </si>
  <si>
    <t>缓冲器</t>
  </si>
  <si>
    <t>液压缓冲器</t>
  </si>
  <si>
    <t>电梯标准功能配置</t>
  </si>
  <si>
    <t xml:space="preserve"> 全集选控制运行</t>
  </si>
  <si>
    <t xml:space="preserve"> 超载保护</t>
  </si>
  <si>
    <t>超载报警</t>
  </si>
  <si>
    <t>超速电气、机械保护</t>
  </si>
  <si>
    <t>满载直驶运行</t>
  </si>
  <si>
    <t>光幕保护</t>
  </si>
  <si>
    <t>门机过载保护</t>
  </si>
  <si>
    <t>开关门时间异常保护</t>
  </si>
  <si>
    <t>自动再平层</t>
  </si>
  <si>
    <t>轿厢溜车安全保护</t>
  </si>
  <si>
    <t>过电压保护</t>
  </si>
  <si>
    <t>过电流保护</t>
  </si>
  <si>
    <t>电源故障保护</t>
  </si>
  <si>
    <t>电机过热保护</t>
  </si>
  <si>
    <t>消防电梯消防员专用功能</t>
  </si>
  <si>
    <t>电动机空转保护</t>
  </si>
  <si>
    <t>故障低速自救运行</t>
  </si>
  <si>
    <t>位置异常自动校正</t>
  </si>
  <si>
    <t>停电应急照明</t>
  </si>
  <si>
    <t>轿厢意外移动保护</t>
  </si>
  <si>
    <t>抱闸动作的双安全检</t>
  </si>
  <si>
    <t>轿顶检修操作</t>
  </si>
  <si>
    <t>警铃报警</t>
  </si>
  <si>
    <t>对讲机通讯</t>
  </si>
  <si>
    <t>层高自测定</t>
  </si>
  <si>
    <t>轿内通风自动控制</t>
  </si>
  <si>
    <t>轿内照明自动控制</t>
  </si>
  <si>
    <t>轿内慢速运行功能</t>
  </si>
  <si>
    <t>故障自动检测功能</t>
  </si>
  <si>
    <t>起动补偿</t>
  </si>
  <si>
    <t>轿内运行方向指示</t>
  </si>
  <si>
    <t>层站运行方向指示</t>
  </si>
  <si>
    <t>按钮响应指示</t>
  </si>
  <si>
    <t>厅外检修显示功能</t>
  </si>
  <si>
    <t>开门延时按钮</t>
  </si>
  <si>
    <t>厅外楼层指示</t>
  </si>
  <si>
    <t>轿内错误指令取消</t>
  </si>
  <si>
    <t>无效内指令自动消除</t>
  </si>
  <si>
    <t>反向内指令自动消除</t>
  </si>
  <si>
    <t>停车在非门区报警</t>
  </si>
  <si>
    <t>到站钟（非无障碍电梯）</t>
  </si>
  <si>
    <t>消防迫降功能</t>
  </si>
  <si>
    <t>电梯服务支援系统</t>
  </si>
  <si>
    <t>五方通话功能</t>
  </si>
  <si>
    <t>预留监控接口</t>
  </si>
  <si>
    <t>无障碍电梯</t>
  </si>
  <si>
    <t>中文语音报站</t>
  </si>
  <si>
    <t>轿厢单侧配置不锈钢扶手</t>
  </si>
  <si>
    <t>残疾人操作盘</t>
  </si>
  <si>
    <t>轿厢后壁中间块镜面不锈钢</t>
  </si>
  <si>
    <t>轿内主操作盘及残疾人操作盘按钮采用带盲纹不锈钢按钮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</si>
</sst>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b/>
      <sz val="14"/>
      <color theme="1"/>
      <name val="仿宋_GB2312"/>
      <charset val="134"/>
    </font>
    <font>
      <sz val="13"/>
      <color theme="1"/>
      <name val="仿宋_GB2312"/>
      <charset val="134"/>
    </font>
    <font>
      <sz val="13"/>
      <name val="仿宋_GB2312"/>
      <charset val="134"/>
    </font>
    <font>
      <sz val="12"/>
      <name val="仿宋"/>
      <charset val="134"/>
    </font>
    <font>
      <sz val="12"/>
      <color rgb="FFFF0000"/>
      <name val="仿宋"/>
      <charset val="134"/>
    </font>
    <font>
      <b/>
      <sz val="12"/>
      <name val="仿宋"/>
      <charset val="134"/>
    </font>
    <font>
      <sz val="22"/>
      <name val="方正小标宋简体"/>
      <charset val="134"/>
    </font>
    <font>
      <b/>
      <sz val="16"/>
      <name val="仿宋"/>
      <charset val="134"/>
    </font>
    <font>
      <sz val="16"/>
      <name val="仿宋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1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15" applyNumberFormat="0" applyAlignment="0" applyProtection="0">
      <alignment vertical="center"/>
    </xf>
    <xf numFmtId="0" fontId="20" fillId="4" borderId="16" applyNumberFormat="0" applyAlignment="0" applyProtection="0">
      <alignment vertical="center"/>
    </xf>
    <xf numFmtId="0" fontId="21" fillId="4" borderId="15" applyNumberFormat="0" applyAlignment="0" applyProtection="0">
      <alignment vertical="center"/>
    </xf>
    <xf numFmtId="0" fontId="22" fillId="5" borderId="17" applyNumberForma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14" fontId="9" fillId="0" borderId="9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AJ58"/>
  <sheetViews>
    <sheetView tabSelected="1" zoomScale="40" zoomScaleNormal="40" workbookViewId="0">
      <pane ySplit="2" topLeftCell="A32" activePane="bottomLeft" state="frozen"/>
      <selection/>
      <selection pane="bottomLeft" activeCell="AR49" sqref="AR49"/>
    </sheetView>
  </sheetViews>
  <sheetFormatPr defaultColWidth="9" defaultRowHeight="21.75" customHeight="1"/>
  <cols>
    <col min="1" max="1" width="7.87962962962963" style="10" customWidth="1"/>
    <col min="2" max="2" width="16" style="10" customWidth="1"/>
    <col min="3" max="3" width="7.75" style="10" customWidth="1"/>
    <col min="4" max="4" width="31.4259259259259" style="10" customWidth="1"/>
    <col min="5" max="5" width="9" style="10" hidden="1" customWidth="1"/>
    <col min="6" max="6" width="17" style="10" customWidth="1"/>
    <col min="7" max="7" width="15" style="10" customWidth="1"/>
    <col min="8" max="8" width="16.5" style="10" customWidth="1"/>
    <col min="9" max="9" width="5.62962962962963" style="10" customWidth="1"/>
    <col min="10" max="10" width="10.8796296296296" style="10" hidden="1" customWidth="1"/>
    <col min="11" max="11" width="39.0462962962963" style="13" customWidth="1"/>
    <col min="12" max="12" width="19.8796296296296" style="10" customWidth="1"/>
    <col min="13" max="13" width="14.1296296296296" style="10" customWidth="1"/>
    <col min="14" max="14" width="9.62962962962963" style="10" hidden="1" customWidth="1"/>
    <col min="15" max="15" width="13.6296296296296" style="10" customWidth="1"/>
    <col min="16" max="16" width="19" style="10" customWidth="1"/>
    <col min="17" max="17" width="19.3796296296296" style="11" customWidth="1"/>
    <col min="18" max="18" width="14.75" style="10" customWidth="1"/>
    <col min="19" max="19" width="24.75" style="10" customWidth="1"/>
    <col min="20" max="20" width="5.87962962962963" style="10" hidden="1" customWidth="1"/>
    <col min="21" max="21" width="12.75" style="10" customWidth="1"/>
    <col min="22" max="22" width="12.5" style="10" hidden="1" customWidth="1"/>
    <col min="23" max="23" width="15" style="10" hidden="1" customWidth="1"/>
    <col min="24" max="24" width="16" style="10" hidden="1" customWidth="1"/>
    <col min="25" max="25" width="12.25" style="10" hidden="1" customWidth="1"/>
    <col min="26" max="26" width="14.6296296296296" style="10" hidden="1" customWidth="1"/>
    <col min="27" max="27" width="13.25" style="10" hidden="1" customWidth="1"/>
    <col min="28" max="28" width="16.5" style="10" hidden="1" customWidth="1"/>
    <col min="29" max="29" width="16.3796296296296" style="10" hidden="1" customWidth="1"/>
    <col min="30" max="30" width="12.8796296296296" style="10" hidden="1" customWidth="1"/>
    <col min="31" max="31" width="13.75" style="10" hidden="1" customWidth="1"/>
    <col min="32" max="32" width="13.1296296296296" style="10" hidden="1" customWidth="1"/>
    <col min="33" max="33" width="15.5" style="10" hidden="1" customWidth="1"/>
    <col min="34" max="34" width="12.1296296296296" style="10" hidden="1" customWidth="1"/>
    <col min="35" max="35" width="9" style="10" hidden="1" customWidth="1"/>
    <col min="36" max="36" width="19.5" style="14" customWidth="1"/>
    <col min="37" max="16384" width="9" style="10"/>
  </cols>
  <sheetData>
    <row r="1" ht="69" customHeight="1" spans="1:3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</row>
    <row r="2" s="10" customFormat="1" ht="81.6" spans="1:36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6" t="s">
        <v>7</v>
      </c>
      <c r="H2" s="16" t="s">
        <v>8</v>
      </c>
      <c r="I2" s="16" t="s">
        <v>9</v>
      </c>
      <c r="J2" s="16" t="s">
        <v>10</v>
      </c>
      <c r="K2" s="16" t="s">
        <v>11</v>
      </c>
      <c r="L2" s="16" t="s">
        <v>12</v>
      </c>
      <c r="M2" s="16" t="s">
        <v>13</v>
      </c>
      <c r="N2" s="16" t="s">
        <v>14</v>
      </c>
      <c r="O2" s="16" t="s">
        <v>15</v>
      </c>
      <c r="P2" s="16" t="s">
        <v>16</v>
      </c>
      <c r="Q2" s="16" t="s">
        <v>17</v>
      </c>
      <c r="R2" s="16" t="s">
        <v>18</v>
      </c>
      <c r="S2" s="16" t="s">
        <v>19</v>
      </c>
      <c r="T2" s="16" t="s">
        <v>20</v>
      </c>
      <c r="U2" s="16" t="s">
        <v>21</v>
      </c>
      <c r="V2" s="16" t="s">
        <v>22</v>
      </c>
      <c r="W2" s="16" t="s">
        <v>23</v>
      </c>
      <c r="X2" s="16" t="s">
        <v>24</v>
      </c>
      <c r="Y2" s="16" t="s">
        <v>25</v>
      </c>
      <c r="Z2" s="16" t="s">
        <v>26</v>
      </c>
      <c r="AA2" s="16" t="s">
        <v>27</v>
      </c>
      <c r="AB2" s="16" t="s">
        <v>28</v>
      </c>
      <c r="AC2" s="16" t="s">
        <v>29</v>
      </c>
      <c r="AD2" s="16" t="s">
        <v>30</v>
      </c>
      <c r="AE2" s="16" t="s">
        <v>31</v>
      </c>
      <c r="AF2" s="16" t="s">
        <v>32</v>
      </c>
      <c r="AG2" s="16" t="s">
        <v>33</v>
      </c>
      <c r="AH2" s="16" t="s">
        <v>34</v>
      </c>
      <c r="AI2" s="16" t="s">
        <v>35</v>
      </c>
      <c r="AJ2" s="16" t="s">
        <v>36</v>
      </c>
    </row>
    <row r="3" ht="61.2" spans="1:36">
      <c r="A3" s="17">
        <v>1</v>
      </c>
      <c r="B3" s="17" t="s">
        <v>37</v>
      </c>
      <c r="C3" s="17" t="s">
        <v>38</v>
      </c>
      <c r="D3" s="17" t="s">
        <v>39</v>
      </c>
      <c r="E3" s="17" t="s">
        <v>40</v>
      </c>
      <c r="F3" s="17" t="s">
        <v>41</v>
      </c>
      <c r="G3" s="17" t="s">
        <v>42</v>
      </c>
      <c r="H3" s="18" t="s">
        <v>43</v>
      </c>
      <c r="I3" s="17">
        <v>1</v>
      </c>
      <c r="J3" s="17" t="s">
        <v>44</v>
      </c>
      <c r="K3" s="40" t="s">
        <v>45</v>
      </c>
      <c r="L3" s="17" t="s">
        <v>46</v>
      </c>
      <c r="M3" s="17">
        <v>84.4</v>
      </c>
      <c r="N3" s="17">
        <v>5800</v>
      </c>
      <c r="O3" s="17">
        <v>1900</v>
      </c>
      <c r="P3" s="17" t="s">
        <v>47</v>
      </c>
      <c r="Q3" s="17" t="s">
        <v>48</v>
      </c>
      <c r="R3" s="17" t="s">
        <v>49</v>
      </c>
      <c r="S3" s="17" t="s">
        <v>50</v>
      </c>
      <c r="T3" s="17" t="s">
        <v>51</v>
      </c>
      <c r="U3" s="17" t="s">
        <v>52</v>
      </c>
      <c r="V3" s="44" t="s">
        <v>53</v>
      </c>
      <c r="W3" s="44" t="s">
        <v>54</v>
      </c>
      <c r="X3" s="44" t="s">
        <v>55</v>
      </c>
      <c r="Y3" s="44" t="s">
        <v>56</v>
      </c>
      <c r="Z3" s="44" t="s">
        <v>57</v>
      </c>
      <c r="AA3" s="44" t="s">
        <v>58</v>
      </c>
      <c r="AB3" s="44" t="s">
        <v>59</v>
      </c>
      <c r="AC3" s="44" t="s">
        <v>60</v>
      </c>
      <c r="AD3" s="44" t="s">
        <v>61</v>
      </c>
      <c r="AE3" s="44" t="s">
        <v>62</v>
      </c>
      <c r="AF3" s="44" t="s">
        <v>63</v>
      </c>
      <c r="AG3" s="44" t="s">
        <v>64</v>
      </c>
      <c r="AH3" s="44" t="s">
        <v>65</v>
      </c>
      <c r="AI3" s="44" t="s">
        <v>66</v>
      </c>
      <c r="AJ3" s="16">
        <f>8530*28-3000</f>
        <v>235840</v>
      </c>
    </row>
    <row r="4" ht="61.2" spans="1:36">
      <c r="A4" s="17">
        <v>2</v>
      </c>
      <c r="B4" s="17" t="s">
        <v>67</v>
      </c>
      <c r="C4" s="17" t="s">
        <v>38</v>
      </c>
      <c r="D4" s="17" t="s">
        <v>68</v>
      </c>
      <c r="E4" s="17" t="s">
        <v>40</v>
      </c>
      <c r="F4" s="17" t="s">
        <v>41</v>
      </c>
      <c r="G4" s="17" t="s">
        <v>42</v>
      </c>
      <c r="H4" s="18" t="s">
        <v>43</v>
      </c>
      <c r="I4" s="17">
        <v>1</v>
      </c>
      <c r="J4" s="17" t="s">
        <v>44</v>
      </c>
      <c r="K4" s="40" t="s">
        <v>45</v>
      </c>
      <c r="L4" s="17" t="s">
        <v>46</v>
      </c>
      <c r="M4" s="17">
        <v>84.4</v>
      </c>
      <c r="N4" s="17">
        <v>5800</v>
      </c>
      <c r="O4" s="17">
        <v>1900</v>
      </c>
      <c r="P4" s="17" t="s">
        <v>47</v>
      </c>
      <c r="Q4" s="17" t="s">
        <v>48</v>
      </c>
      <c r="R4" s="17" t="s">
        <v>49</v>
      </c>
      <c r="S4" s="17" t="s">
        <v>50</v>
      </c>
      <c r="T4" s="17" t="s">
        <v>51</v>
      </c>
      <c r="U4" s="17" t="s">
        <v>52</v>
      </c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16">
        <f>8530*28+5000-3000</f>
        <v>240840</v>
      </c>
    </row>
    <row r="5" ht="61.2" spans="1:36">
      <c r="A5" s="17">
        <v>3</v>
      </c>
      <c r="B5" s="17" t="s">
        <v>69</v>
      </c>
      <c r="C5" s="17" t="s">
        <v>70</v>
      </c>
      <c r="D5" s="17" t="s">
        <v>39</v>
      </c>
      <c r="E5" s="17" t="s">
        <v>40</v>
      </c>
      <c r="F5" s="17" t="s">
        <v>41</v>
      </c>
      <c r="G5" s="17" t="s">
        <v>42</v>
      </c>
      <c r="H5" s="18" t="s">
        <v>43</v>
      </c>
      <c r="I5" s="17">
        <v>1</v>
      </c>
      <c r="J5" s="17" t="s">
        <v>44</v>
      </c>
      <c r="K5" s="40" t="s">
        <v>71</v>
      </c>
      <c r="L5" s="17" t="s">
        <v>46</v>
      </c>
      <c r="M5" s="17">
        <v>84.1</v>
      </c>
      <c r="N5" s="17">
        <v>5300</v>
      </c>
      <c r="O5" s="17">
        <v>1900</v>
      </c>
      <c r="P5" s="17" t="s">
        <v>47</v>
      </c>
      <c r="Q5" s="17" t="s">
        <v>48</v>
      </c>
      <c r="R5" s="17" t="s">
        <v>49</v>
      </c>
      <c r="S5" s="17" t="s">
        <v>50</v>
      </c>
      <c r="T5" s="17" t="s">
        <v>51</v>
      </c>
      <c r="U5" s="17" t="s">
        <v>52</v>
      </c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16">
        <f>8530*28-3000</f>
        <v>235840</v>
      </c>
    </row>
    <row r="6" ht="61.2" spans="1:36">
      <c r="A6" s="17">
        <v>4</v>
      </c>
      <c r="B6" s="17" t="s">
        <v>72</v>
      </c>
      <c r="C6" s="17" t="s">
        <v>70</v>
      </c>
      <c r="D6" s="17" t="s">
        <v>68</v>
      </c>
      <c r="E6" s="17" t="s">
        <v>40</v>
      </c>
      <c r="F6" s="17" t="s">
        <v>41</v>
      </c>
      <c r="G6" s="17" t="s">
        <v>42</v>
      </c>
      <c r="H6" s="18" t="s">
        <v>43</v>
      </c>
      <c r="I6" s="17">
        <v>1</v>
      </c>
      <c r="J6" s="17" t="s">
        <v>44</v>
      </c>
      <c r="K6" s="40" t="s">
        <v>71</v>
      </c>
      <c r="L6" s="17" t="s">
        <v>46</v>
      </c>
      <c r="M6" s="17">
        <v>84.1</v>
      </c>
      <c r="N6" s="17">
        <v>5300</v>
      </c>
      <c r="O6" s="17">
        <v>1900</v>
      </c>
      <c r="P6" s="17" t="s">
        <v>47</v>
      </c>
      <c r="Q6" s="17" t="s">
        <v>48</v>
      </c>
      <c r="R6" s="17" t="s">
        <v>49</v>
      </c>
      <c r="S6" s="17" t="s">
        <v>50</v>
      </c>
      <c r="T6" s="17" t="s">
        <v>51</v>
      </c>
      <c r="U6" s="17" t="s">
        <v>52</v>
      </c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44"/>
      <c r="AH6" s="44"/>
      <c r="AI6" s="44"/>
      <c r="AJ6" s="16">
        <f>8530*28+5000-3000</f>
        <v>240840</v>
      </c>
    </row>
    <row r="7" ht="61.2" spans="1:36">
      <c r="A7" s="17">
        <v>5</v>
      </c>
      <c r="B7" s="17" t="s">
        <v>73</v>
      </c>
      <c r="C7" s="17" t="s">
        <v>70</v>
      </c>
      <c r="D7" s="17" t="s">
        <v>68</v>
      </c>
      <c r="E7" s="17" t="s">
        <v>40</v>
      </c>
      <c r="F7" s="17" t="s">
        <v>41</v>
      </c>
      <c r="G7" s="17" t="s">
        <v>42</v>
      </c>
      <c r="H7" s="18" t="s">
        <v>43</v>
      </c>
      <c r="I7" s="17">
        <v>1</v>
      </c>
      <c r="J7" s="17" t="s">
        <v>44</v>
      </c>
      <c r="K7" s="40" t="s">
        <v>71</v>
      </c>
      <c r="L7" s="17" t="s">
        <v>74</v>
      </c>
      <c r="M7" s="17">
        <v>84.1</v>
      </c>
      <c r="N7" s="17">
        <v>5300</v>
      </c>
      <c r="O7" s="17">
        <v>1900</v>
      </c>
      <c r="P7" s="17" t="s">
        <v>47</v>
      </c>
      <c r="Q7" s="17" t="s">
        <v>48</v>
      </c>
      <c r="R7" s="17" t="s">
        <v>49</v>
      </c>
      <c r="S7" s="17" t="s">
        <v>50</v>
      </c>
      <c r="T7" s="17" t="s">
        <v>51</v>
      </c>
      <c r="U7" s="17" t="s">
        <v>52</v>
      </c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16">
        <f>8530*28+5000-3000</f>
        <v>240840</v>
      </c>
    </row>
    <row r="8" ht="61.2" spans="1:36">
      <c r="A8" s="17">
        <v>6</v>
      </c>
      <c r="B8" s="17" t="s">
        <v>75</v>
      </c>
      <c r="C8" s="17" t="s">
        <v>70</v>
      </c>
      <c r="D8" s="17" t="s">
        <v>39</v>
      </c>
      <c r="E8" s="17" t="s">
        <v>40</v>
      </c>
      <c r="F8" s="17" t="s">
        <v>41</v>
      </c>
      <c r="G8" s="17" t="s">
        <v>42</v>
      </c>
      <c r="H8" s="18" t="s">
        <v>43</v>
      </c>
      <c r="I8" s="17">
        <v>1</v>
      </c>
      <c r="J8" s="17" t="s">
        <v>44</v>
      </c>
      <c r="K8" s="40" t="s">
        <v>71</v>
      </c>
      <c r="L8" s="17" t="s">
        <v>46</v>
      </c>
      <c r="M8" s="17">
        <v>84.1</v>
      </c>
      <c r="N8" s="17">
        <v>5300</v>
      </c>
      <c r="O8" s="17">
        <v>1900</v>
      </c>
      <c r="P8" s="17" t="s">
        <v>47</v>
      </c>
      <c r="Q8" s="17" t="s">
        <v>48</v>
      </c>
      <c r="R8" s="17" t="s">
        <v>49</v>
      </c>
      <c r="S8" s="17" t="s">
        <v>50</v>
      </c>
      <c r="T8" s="17" t="s">
        <v>51</v>
      </c>
      <c r="U8" s="17" t="s">
        <v>52</v>
      </c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16">
        <f>8530*28-3000</f>
        <v>235840</v>
      </c>
    </row>
    <row r="9" ht="81.6" spans="1:36">
      <c r="A9" s="17">
        <v>7</v>
      </c>
      <c r="B9" s="17" t="s">
        <v>76</v>
      </c>
      <c r="C9" s="17" t="s">
        <v>77</v>
      </c>
      <c r="D9" s="17" t="s">
        <v>39</v>
      </c>
      <c r="E9" s="17" t="s">
        <v>40</v>
      </c>
      <c r="F9" s="17" t="s">
        <v>41</v>
      </c>
      <c r="G9" s="17" t="s">
        <v>42</v>
      </c>
      <c r="H9" s="18" t="s">
        <v>78</v>
      </c>
      <c r="I9" s="17">
        <v>1</v>
      </c>
      <c r="J9" s="17" t="s">
        <v>44</v>
      </c>
      <c r="K9" s="40" t="s">
        <v>79</v>
      </c>
      <c r="L9" s="17" t="s">
        <v>46</v>
      </c>
      <c r="M9" s="17">
        <v>79.8</v>
      </c>
      <c r="N9" s="17">
        <v>5300</v>
      </c>
      <c r="O9" s="17">
        <v>1900</v>
      </c>
      <c r="P9" s="17" t="s">
        <v>47</v>
      </c>
      <c r="Q9" s="17" t="s">
        <v>48</v>
      </c>
      <c r="R9" s="17" t="s">
        <v>49</v>
      </c>
      <c r="S9" s="17" t="s">
        <v>50</v>
      </c>
      <c r="T9" s="17" t="s">
        <v>51</v>
      </c>
      <c r="U9" s="17" t="s">
        <v>80</v>
      </c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16">
        <f>8530*25-3000</f>
        <v>210250</v>
      </c>
    </row>
    <row r="10" ht="81.6" spans="1:36">
      <c r="A10" s="17">
        <v>8</v>
      </c>
      <c r="B10" s="17" t="s">
        <v>81</v>
      </c>
      <c r="C10" s="17" t="s">
        <v>77</v>
      </c>
      <c r="D10" s="17" t="s">
        <v>68</v>
      </c>
      <c r="E10" s="17" t="s">
        <v>40</v>
      </c>
      <c r="F10" s="17" t="s">
        <v>41</v>
      </c>
      <c r="G10" s="17" t="s">
        <v>42</v>
      </c>
      <c r="H10" s="18" t="s">
        <v>78</v>
      </c>
      <c r="I10" s="17">
        <v>1</v>
      </c>
      <c r="J10" s="17" t="s">
        <v>44</v>
      </c>
      <c r="K10" s="40" t="s">
        <v>79</v>
      </c>
      <c r="L10" s="17" t="s">
        <v>46</v>
      </c>
      <c r="M10" s="17">
        <v>79.8</v>
      </c>
      <c r="N10" s="17">
        <v>5300</v>
      </c>
      <c r="O10" s="17">
        <v>1900</v>
      </c>
      <c r="P10" s="17" t="s">
        <v>47</v>
      </c>
      <c r="Q10" s="17" t="s">
        <v>48</v>
      </c>
      <c r="R10" s="17" t="s">
        <v>49</v>
      </c>
      <c r="S10" s="17" t="s">
        <v>50</v>
      </c>
      <c r="T10" s="17" t="s">
        <v>51</v>
      </c>
      <c r="U10" s="17" t="s">
        <v>80</v>
      </c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16">
        <f>8530*25+5000-3000</f>
        <v>215250</v>
      </c>
    </row>
    <row r="11" ht="81.6" spans="1:36">
      <c r="A11" s="17">
        <v>9</v>
      </c>
      <c r="B11" s="17" t="s">
        <v>82</v>
      </c>
      <c r="C11" s="17" t="s">
        <v>77</v>
      </c>
      <c r="D11" s="17" t="s">
        <v>68</v>
      </c>
      <c r="E11" s="17" t="s">
        <v>40</v>
      </c>
      <c r="F11" s="17" t="s">
        <v>41</v>
      </c>
      <c r="G11" s="17" t="s">
        <v>42</v>
      </c>
      <c r="H11" s="18" t="s">
        <v>78</v>
      </c>
      <c r="I11" s="17">
        <v>1</v>
      </c>
      <c r="J11" s="17" t="s">
        <v>44</v>
      </c>
      <c r="K11" s="40" t="s">
        <v>79</v>
      </c>
      <c r="L11" s="17" t="s">
        <v>46</v>
      </c>
      <c r="M11" s="17">
        <v>79.8</v>
      </c>
      <c r="N11" s="17">
        <v>5300</v>
      </c>
      <c r="O11" s="17">
        <v>1900</v>
      </c>
      <c r="P11" s="17" t="s">
        <v>47</v>
      </c>
      <c r="Q11" s="17" t="s">
        <v>48</v>
      </c>
      <c r="R11" s="17" t="s">
        <v>49</v>
      </c>
      <c r="S11" s="17" t="s">
        <v>50</v>
      </c>
      <c r="T11" s="17" t="s">
        <v>51</v>
      </c>
      <c r="U11" s="17" t="s">
        <v>80</v>
      </c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16">
        <f>8530*25+5000-3000</f>
        <v>215250</v>
      </c>
    </row>
    <row r="12" ht="81.6" spans="1:36">
      <c r="A12" s="17">
        <v>10</v>
      </c>
      <c r="B12" s="17" t="s">
        <v>83</v>
      </c>
      <c r="C12" s="17" t="s">
        <v>77</v>
      </c>
      <c r="D12" s="17" t="s">
        <v>39</v>
      </c>
      <c r="E12" s="17" t="s">
        <v>40</v>
      </c>
      <c r="F12" s="17" t="s">
        <v>41</v>
      </c>
      <c r="G12" s="17" t="s">
        <v>42</v>
      </c>
      <c r="H12" s="18" t="s">
        <v>78</v>
      </c>
      <c r="I12" s="17">
        <v>1</v>
      </c>
      <c r="J12" s="17" t="s">
        <v>44</v>
      </c>
      <c r="K12" s="40" t="s">
        <v>79</v>
      </c>
      <c r="L12" s="17" t="s">
        <v>46</v>
      </c>
      <c r="M12" s="17">
        <v>79.8</v>
      </c>
      <c r="N12" s="17">
        <v>5300</v>
      </c>
      <c r="O12" s="17">
        <v>1900</v>
      </c>
      <c r="P12" s="17" t="s">
        <v>47</v>
      </c>
      <c r="Q12" s="17" t="s">
        <v>48</v>
      </c>
      <c r="R12" s="17" t="s">
        <v>49</v>
      </c>
      <c r="S12" s="17" t="s">
        <v>50</v>
      </c>
      <c r="T12" s="17" t="s">
        <v>51</v>
      </c>
      <c r="U12" s="17" t="s">
        <v>80</v>
      </c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16">
        <f>8530*25+5000-3000</f>
        <v>215250</v>
      </c>
    </row>
    <row r="13" s="11" customFormat="1" ht="40.8" spans="1:36">
      <c r="A13" s="17">
        <v>11</v>
      </c>
      <c r="B13" s="17" t="s">
        <v>84</v>
      </c>
      <c r="C13" s="17" t="s">
        <v>77</v>
      </c>
      <c r="D13" s="17" t="s">
        <v>85</v>
      </c>
      <c r="E13" s="17" t="s">
        <v>86</v>
      </c>
      <c r="F13" s="17" t="s">
        <v>41</v>
      </c>
      <c r="G13" s="17" t="s">
        <v>87</v>
      </c>
      <c r="H13" s="18" t="s">
        <v>88</v>
      </c>
      <c r="I13" s="17">
        <v>1</v>
      </c>
      <c r="J13" s="17" t="s">
        <v>89</v>
      </c>
      <c r="K13" s="40" t="s">
        <v>90</v>
      </c>
      <c r="L13" s="17" t="s">
        <v>46</v>
      </c>
      <c r="M13" s="17">
        <v>4.5</v>
      </c>
      <c r="N13" s="17">
        <v>4400</v>
      </c>
      <c r="O13" s="17">
        <v>1600</v>
      </c>
      <c r="P13" s="17" t="s">
        <v>47</v>
      </c>
      <c r="Q13" s="17" t="s">
        <v>48</v>
      </c>
      <c r="R13" s="17" t="s">
        <v>49</v>
      </c>
      <c r="S13" s="17" t="s">
        <v>50</v>
      </c>
      <c r="T13" s="17" t="s">
        <v>51</v>
      </c>
      <c r="U13" s="17" t="s">
        <v>91</v>
      </c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16">
        <f>185438-3000</f>
        <v>182438</v>
      </c>
    </row>
    <row r="14" s="11" customFormat="1" ht="61.2" spans="1:36">
      <c r="A14" s="17">
        <v>12</v>
      </c>
      <c r="B14" s="17" t="s">
        <v>92</v>
      </c>
      <c r="C14" s="17" t="s">
        <v>93</v>
      </c>
      <c r="D14" s="17" t="s">
        <v>39</v>
      </c>
      <c r="E14" s="17" t="s">
        <v>40</v>
      </c>
      <c r="F14" s="17" t="s">
        <v>41</v>
      </c>
      <c r="G14" s="17" t="s">
        <v>42</v>
      </c>
      <c r="H14" s="18" t="s">
        <v>94</v>
      </c>
      <c r="I14" s="17">
        <v>1</v>
      </c>
      <c r="J14" s="17" t="s">
        <v>89</v>
      </c>
      <c r="K14" s="40" t="s">
        <v>95</v>
      </c>
      <c r="L14" s="17" t="s">
        <v>96</v>
      </c>
      <c r="M14" s="17">
        <v>78.35</v>
      </c>
      <c r="N14" s="17">
        <v>5150</v>
      </c>
      <c r="O14" s="17">
        <v>1900</v>
      </c>
      <c r="P14" s="17" t="s">
        <v>47</v>
      </c>
      <c r="Q14" s="17" t="s">
        <v>48</v>
      </c>
      <c r="R14" s="17" t="s">
        <v>49</v>
      </c>
      <c r="S14" s="17" t="s">
        <v>97</v>
      </c>
      <c r="T14" s="17" t="s">
        <v>51</v>
      </c>
      <c r="U14" s="17" t="s">
        <v>52</v>
      </c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16">
        <f>8530*27-3000</f>
        <v>227310</v>
      </c>
    </row>
    <row r="15" s="11" customFormat="1" ht="61.2" spans="1:36">
      <c r="A15" s="17">
        <v>13</v>
      </c>
      <c r="B15" s="17" t="s">
        <v>98</v>
      </c>
      <c r="C15" s="17" t="s">
        <v>93</v>
      </c>
      <c r="D15" s="17" t="s">
        <v>39</v>
      </c>
      <c r="E15" s="17" t="s">
        <v>40</v>
      </c>
      <c r="F15" s="17" t="s">
        <v>41</v>
      </c>
      <c r="G15" s="17" t="s">
        <v>42</v>
      </c>
      <c r="H15" s="18" t="s">
        <v>94</v>
      </c>
      <c r="I15" s="17">
        <v>1</v>
      </c>
      <c r="J15" s="17" t="s">
        <v>89</v>
      </c>
      <c r="K15" s="40" t="s">
        <v>95</v>
      </c>
      <c r="L15" s="17" t="s">
        <v>96</v>
      </c>
      <c r="M15" s="17">
        <v>78.35</v>
      </c>
      <c r="N15" s="17">
        <v>5150</v>
      </c>
      <c r="O15" s="17">
        <v>1900</v>
      </c>
      <c r="P15" s="17" t="s">
        <v>47</v>
      </c>
      <c r="Q15" s="17" t="s">
        <v>48</v>
      </c>
      <c r="R15" s="17" t="s">
        <v>49</v>
      </c>
      <c r="S15" s="17" t="s">
        <v>97</v>
      </c>
      <c r="T15" s="17" t="s">
        <v>51</v>
      </c>
      <c r="U15" s="17" t="s">
        <v>52</v>
      </c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16">
        <f>8530*27-3000</f>
        <v>227310</v>
      </c>
    </row>
    <row r="16" s="11" customFormat="1" ht="61.2" spans="1:36">
      <c r="A16" s="17">
        <v>14</v>
      </c>
      <c r="B16" s="17" t="s">
        <v>99</v>
      </c>
      <c r="C16" s="17" t="s">
        <v>93</v>
      </c>
      <c r="D16" s="17" t="s">
        <v>68</v>
      </c>
      <c r="E16" s="17" t="s">
        <v>40</v>
      </c>
      <c r="F16" s="17" t="s">
        <v>41</v>
      </c>
      <c r="G16" s="17" t="s">
        <v>42</v>
      </c>
      <c r="H16" s="18" t="s">
        <v>94</v>
      </c>
      <c r="I16" s="17">
        <v>1</v>
      </c>
      <c r="J16" s="17" t="s">
        <v>89</v>
      </c>
      <c r="K16" s="40" t="s">
        <v>95</v>
      </c>
      <c r="L16" s="17" t="s">
        <v>46</v>
      </c>
      <c r="M16" s="17">
        <v>78.35</v>
      </c>
      <c r="N16" s="17">
        <v>5150</v>
      </c>
      <c r="O16" s="17">
        <v>1900</v>
      </c>
      <c r="P16" s="17" t="s">
        <v>47</v>
      </c>
      <c r="Q16" s="17" t="s">
        <v>48</v>
      </c>
      <c r="R16" s="17" t="s">
        <v>49</v>
      </c>
      <c r="S16" s="17" t="s">
        <v>50</v>
      </c>
      <c r="T16" s="17" t="s">
        <v>51</v>
      </c>
      <c r="U16" s="17" t="s">
        <v>52</v>
      </c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16">
        <f>8530*27+5000-3000</f>
        <v>232310</v>
      </c>
    </row>
    <row r="17" s="11" customFormat="1" ht="61.2" spans="1:36">
      <c r="A17" s="17">
        <v>15</v>
      </c>
      <c r="B17" s="17" t="s">
        <v>100</v>
      </c>
      <c r="C17" s="17" t="s">
        <v>93</v>
      </c>
      <c r="D17" s="17" t="s">
        <v>68</v>
      </c>
      <c r="E17" s="17" t="s">
        <v>40</v>
      </c>
      <c r="F17" s="17" t="s">
        <v>41</v>
      </c>
      <c r="G17" s="17" t="s">
        <v>42</v>
      </c>
      <c r="H17" s="18" t="s">
        <v>94</v>
      </c>
      <c r="I17" s="17">
        <v>1</v>
      </c>
      <c r="J17" s="17" t="s">
        <v>89</v>
      </c>
      <c r="K17" s="40" t="s">
        <v>95</v>
      </c>
      <c r="L17" s="17" t="s">
        <v>46</v>
      </c>
      <c r="M17" s="17">
        <v>78.35</v>
      </c>
      <c r="N17" s="17">
        <v>5150</v>
      </c>
      <c r="O17" s="17">
        <v>1900</v>
      </c>
      <c r="P17" s="17" t="s">
        <v>47</v>
      </c>
      <c r="Q17" s="17" t="s">
        <v>48</v>
      </c>
      <c r="R17" s="17" t="s">
        <v>49</v>
      </c>
      <c r="S17" s="17" t="s">
        <v>50</v>
      </c>
      <c r="T17" s="17" t="s">
        <v>51</v>
      </c>
      <c r="U17" s="17" t="s">
        <v>52</v>
      </c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16">
        <f>8530*27+5000-3000</f>
        <v>232310</v>
      </c>
    </row>
    <row r="18" s="11" customFormat="1" ht="40.8" spans="1:36">
      <c r="A18" s="17">
        <v>16</v>
      </c>
      <c r="B18" s="17" t="s">
        <v>101</v>
      </c>
      <c r="C18" s="17" t="s">
        <v>102</v>
      </c>
      <c r="D18" s="17" t="s">
        <v>39</v>
      </c>
      <c r="E18" s="17" t="s">
        <v>40</v>
      </c>
      <c r="F18" s="17" t="s">
        <v>41</v>
      </c>
      <c r="G18" s="17" t="s">
        <v>42</v>
      </c>
      <c r="H18" s="18" t="s">
        <v>43</v>
      </c>
      <c r="I18" s="17">
        <v>1</v>
      </c>
      <c r="J18" s="17" t="s">
        <v>89</v>
      </c>
      <c r="K18" s="40" t="s">
        <v>103</v>
      </c>
      <c r="L18" s="17" t="s">
        <v>96</v>
      </c>
      <c r="M18" s="17">
        <v>80.7</v>
      </c>
      <c r="N18" s="17">
        <v>5150</v>
      </c>
      <c r="O18" s="17">
        <v>1900</v>
      </c>
      <c r="P18" s="17" t="s">
        <v>47</v>
      </c>
      <c r="Q18" s="17" t="s">
        <v>48</v>
      </c>
      <c r="R18" s="17" t="s">
        <v>49</v>
      </c>
      <c r="S18" s="17" t="s">
        <v>97</v>
      </c>
      <c r="T18" s="17" t="s">
        <v>51</v>
      </c>
      <c r="U18" s="17" t="s">
        <v>52</v>
      </c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16">
        <f>8530*28-3000</f>
        <v>235840</v>
      </c>
    </row>
    <row r="19" ht="40.8" spans="1:36">
      <c r="A19" s="17">
        <v>17</v>
      </c>
      <c r="B19" s="17" t="s">
        <v>104</v>
      </c>
      <c r="C19" s="17" t="s">
        <v>102</v>
      </c>
      <c r="D19" s="17" t="s">
        <v>39</v>
      </c>
      <c r="E19" s="17" t="s">
        <v>40</v>
      </c>
      <c r="F19" s="17" t="s">
        <v>41</v>
      </c>
      <c r="G19" s="17" t="s">
        <v>42</v>
      </c>
      <c r="H19" s="18" t="s">
        <v>43</v>
      </c>
      <c r="I19" s="17">
        <v>1</v>
      </c>
      <c r="J19" s="17" t="s">
        <v>89</v>
      </c>
      <c r="K19" s="40" t="s">
        <v>103</v>
      </c>
      <c r="L19" s="17" t="s">
        <v>96</v>
      </c>
      <c r="M19" s="17">
        <v>80.7</v>
      </c>
      <c r="N19" s="17">
        <v>5150</v>
      </c>
      <c r="O19" s="17">
        <v>1900</v>
      </c>
      <c r="P19" s="17" t="s">
        <v>47</v>
      </c>
      <c r="Q19" s="17" t="s">
        <v>48</v>
      </c>
      <c r="R19" s="17" t="s">
        <v>49</v>
      </c>
      <c r="S19" s="17" t="s">
        <v>97</v>
      </c>
      <c r="T19" s="17" t="s">
        <v>51</v>
      </c>
      <c r="U19" s="17" t="s">
        <v>52</v>
      </c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16">
        <f>8530*28-3000</f>
        <v>235840</v>
      </c>
    </row>
    <row r="20" ht="40.8" spans="1:36">
      <c r="A20" s="17">
        <v>18</v>
      </c>
      <c r="B20" s="17" t="s">
        <v>105</v>
      </c>
      <c r="C20" s="17" t="s">
        <v>102</v>
      </c>
      <c r="D20" s="17" t="s">
        <v>68</v>
      </c>
      <c r="E20" s="17" t="s">
        <v>40</v>
      </c>
      <c r="F20" s="17" t="s">
        <v>41</v>
      </c>
      <c r="G20" s="17" t="s">
        <v>42</v>
      </c>
      <c r="H20" s="18" t="s">
        <v>43</v>
      </c>
      <c r="I20" s="17">
        <v>1</v>
      </c>
      <c r="J20" s="17" t="s">
        <v>89</v>
      </c>
      <c r="K20" s="40" t="s">
        <v>103</v>
      </c>
      <c r="L20" s="17" t="s">
        <v>46</v>
      </c>
      <c r="M20" s="17">
        <v>80.7</v>
      </c>
      <c r="N20" s="17">
        <v>5150</v>
      </c>
      <c r="O20" s="17">
        <v>1900</v>
      </c>
      <c r="P20" s="17" t="s">
        <v>47</v>
      </c>
      <c r="Q20" s="17" t="s">
        <v>48</v>
      </c>
      <c r="R20" s="17" t="s">
        <v>49</v>
      </c>
      <c r="S20" s="17" t="s">
        <v>50</v>
      </c>
      <c r="T20" s="17" t="s">
        <v>51</v>
      </c>
      <c r="U20" s="17" t="s">
        <v>52</v>
      </c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16">
        <f>8530*28+5000-3000</f>
        <v>240840</v>
      </c>
    </row>
    <row r="21" ht="40.8" spans="1:36">
      <c r="A21" s="17">
        <v>19</v>
      </c>
      <c r="B21" s="17" t="s">
        <v>106</v>
      </c>
      <c r="C21" s="17" t="s">
        <v>102</v>
      </c>
      <c r="D21" s="17" t="s">
        <v>68</v>
      </c>
      <c r="E21" s="17" t="s">
        <v>40</v>
      </c>
      <c r="F21" s="17" t="s">
        <v>41</v>
      </c>
      <c r="G21" s="17" t="s">
        <v>42</v>
      </c>
      <c r="H21" s="18" t="s">
        <v>43</v>
      </c>
      <c r="I21" s="17">
        <v>1</v>
      </c>
      <c r="J21" s="17" t="s">
        <v>89</v>
      </c>
      <c r="K21" s="40" t="s">
        <v>103</v>
      </c>
      <c r="L21" s="17" t="s">
        <v>46</v>
      </c>
      <c r="M21" s="17">
        <v>80.7</v>
      </c>
      <c r="N21" s="17">
        <v>5150</v>
      </c>
      <c r="O21" s="17">
        <v>1900</v>
      </c>
      <c r="P21" s="17" t="s">
        <v>47</v>
      </c>
      <c r="Q21" s="17" t="s">
        <v>48</v>
      </c>
      <c r="R21" s="17" t="s">
        <v>49</v>
      </c>
      <c r="S21" s="17" t="s">
        <v>50</v>
      </c>
      <c r="T21" s="17" t="s">
        <v>51</v>
      </c>
      <c r="U21" s="17" t="s">
        <v>52</v>
      </c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16">
        <f>8530*28+5000-3000</f>
        <v>240840</v>
      </c>
    </row>
    <row r="22" ht="61.2" spans="1:36">
      <c r="A22" s="17">
        <v>20</v>
      </c>
      <c r="B22" s="17" t="s">
        <v>107</v>
      </c>
      <c r="C22" s="17" t="s">
        <v>108</v>
      </c>
      <c r="D22" s="17" t="s">
        <v>39</v>
      </c>
      <c r="E22" s="17" t="s">
        <v>40</v>
      </c>
      <c r="F22" s="17" t="s">
        <v>41</v>
      </c>
      <c r="G22" s="17" t="s">
        <v>42</v>
      </c>
      <c r="H22" s="18" t="s">
        <v>94</v>
      </c>
      <c r="I22" s="17">
        <v>1</v>
      </c>
      <c r="J22" s="17" t="s">
        <v>44</v>
      </c>
      <c r="K22" s="40" t="s">
        <v>109</v>
      </c>
      <c r="L22" s="17" t="s">
        <v>46</v>
      </c>
      <c r="M22" s="17">
        <v>80.3</v>
      </c>
      <c r="N22" s="17">
        <v>5300</v>
      </c>
      <c r="O22" s="17">
        <v>1900</v>
      </c>
      <c r="P22" s="17" t="s">
        <v>47</v>
      </c>
      <c r="Q22" s="17" t="s">
        <v>48</v>
      </c>
      <c r="R22" s="17" t="s">
        <v>49</v>
      </c>
      <c r="S22" s="17" t="s">
        <v>50</v>
      </c>
      <c r="T22" s="17" t="s">
        <v>51</v>
      </c>
      <c r="U22" s="17" t="s">
        <v>52</v>
      </c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16">
        <f>8530*27-3000</f>
        <v>227310</v>
      </c>
    </row>
    <row r="23" ht="61.2" spans="1:36">
      <c r="A23" s="17">
        <v>21</v>
      </c>
      <c r="B23" s="17" t="s">
        <v>110</v>
      </c>
      <c r="C23" s="17" t="s">
        <v>108</v>
      </c>
      <c r="D23" s="17" t="s">
        <v>68</v>
      </c>
      <c r="E23" s="17" t="s">
        <v>40</v>
      </c>
      <c r="F23" s="17" t="s">
        <v>41</v>
      </c>
      <c r="G23" s="17" t="s">
        <v>42</v>
      </c>
      <c r="H23" s="18" t="s">
        <v>94</v>
      </c>
      <c r="I23" s="17">
        <v>1</v>
      </c>
      <c r="J23" s="17" t="s">
        <v>44</v>
      </c>
      <c r="K23" s="40" t="s">
        <v>109</v>
      </c>
      <c r="L23" s="17" t="s">
        <v>46</v>
      </c>
      <c r="M23" s="17">
        <v>80.3</v>
      </c>
      <c r="N23" s="17">
        <v>5300</v>
      </c>
      <c r="O23" s="17">
        <v>1900</v>
      </c>
      <c r="P23" s="17" t="s">
        <v>47</v>
      </c>
      <c r="Q23" s="17" t="s">
        <v>48</v>
      </c>
      <c r="R23" s="17" t="s">
        <v>49</v>
      </c>
      <c r="S23" s="17" t="s">
        <v>50</v>
      </c>
      <c r="T23" s="17" t="s">
        <v>51</v>
      </c>
      <c r="U23" s="17" t="s">
        <v>52</v>
      </c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16">
        <f>8530*27+5000-3000</f>
        <v>232310</v>
      </c>
    </row>
    <row r="24" ht="61.2" spans="1:36">
      <c r="A24" s="17">
        <v>22</v>
      </c>
      <c r="B24" s="17" t="s">
        <v>111</v>
      </c>
      <c r="C24" s="17" t="s">
        <v>108</v>
      </c>
      <c r="D24" s="17" t="s">
        <v>68</v>
      </c>
      <c r="E24" s="17" t="s">
        <v>40</v>
      </c>
      <c r="F24" s="17" t="s">
        <v>41</v>
      </c>
      <c r="G24" s="17" t="s">
        <v>42</v>
      </c>
      <c r="H24" s="18" t="s">
        <v>43</v>
      </c>
      <c r="I24" s="17">
        <v>1</v>
      </c>
      <c r="J24" s="17" t="s">
        <v>44</v>
      </c>
      <c r="K24" s="40" t="s">
        <v>112</v>
      </c>
      <c r="L24" s="17" t="s">
        <v>46</v>
      </c>
      <c r="M24" s="17">
        <v>84.6</v>
      </c>
      <c r="N24" s="17">
        <v>5300</v>
      </c>
      <c r="O24" s="17">
        <v>1900</v>
      </c>
      <c r="P24" s="17" t="s">
        <v>47</v>
      </c>
      <c r="Q24" s="17" t="s">
        <v>48</v>
      </c>
      <c r="R24" s="17" t="s">
        <v>49</v>
      </c>
      <c r="S24" s="17" t="s">
        <v>50</v>
      </c>
      <c r="T24" s="17" t="s">
        <v>51</v>
      </c>
      <c r="U24" s="17" t="s">
        <v>52</v>
      </c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16">
        <f>8530*27+5000-3000</f>
        <v>232310</v>
      </c>
    </row>
    <row r="25" ht="61.2" spans="1:36">
      <c r="A25" s="17">
        <v>23</v>
      </c>
      <c r="B25" s="17" t="s">
        <v>113</v>
      </c>
      <c r="C25" s="17" t="s">
        <v>108</v>
      </c>
      <c r="D25" s="17" t="s">
        <v>39</v>
      </c>
      <c r="E25" s="17" t="s">
        <v>40</v>
      </c>
      <c r="F25" s="17" t="s">
        <v>41</v>
      </c>
      <c r="G25" s="17" t="s">
        <v>42</v>
      </c>
      <c r="H25" s="18" t="s">
        <v>43</v>
      </c>
      <c r="I25" s="17">
        <v>1</v>
      </c>
      <c r="J25" s="17" t="s">
        <v>44</v>
      </c>
      <c r="K25" s="40" t="s">
        <v>112</v>
      </c>
      <c r="L25" s="17" t="s">
        <v>46</v>
      </c>
      <c r="M25" s="17">
        <v>84.6</v>
      </c>
      <c r="N25" s="17">
        <v>5300</v>
      </c>
      <c r="O25" s="17">
        <v>1900</v>
      </c>
      <c r="P25" s="17" t="s">
        <v>47</v>
      </c>
      <c r="Q25" s="17" t="s">
        <v>48</v>
      </c>
      <c r="R25" s="17" t="s">
        <v>49</v>
      </c>
      <c r="S25" s="17" t="s">
        <v>50</v>
      </c>
      <c r="T25" s="17" t="s">
        <v>51</v>
      </c>
      <c r="U25" s="17" t="s">
        <v>52</v>
      </c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16">
        <f>8530*28-3000</f>
        <v>235840</v>
      </c>
    </row>
    <row r="26" ht="81.6" spans="1:36">
      <c r="A26" s="17">
        <v>24</v>
      </c>
      <c r="B26" s="17" t="s">
        <v>114</v>
      </c>
      <c r="C26" s="17" t="s">
        <v>115</v>
      </c>
      <c r="D26" s="17" t="s">
        <v>39</v>
      </c>
      <c r="E26" s="17" t="s">
        <v>40</v>
      </c>
      <c r="F26" s="17" t="s">
        <v>41</v>
      </c>
      <c r="G26" s="17" t="s">
        <v>42</v>
      </c>
      <c r="H26" s="18" t="s">
        <v>94</v>
      </c>
      <c r="I26" s="17">
        <v>1</v>
      </c>
      <c r="J26" s="17" t="s">
        <v>89</v>
      </c>
      <c r="K26" s="40" t="s">
        <v>116</v>
      </c>
      <c r="L26" s="17" t="s">
        <v>46</v>
      </c>
      <c r="M26" s="17">
        <v>84.3</v>
      </c>
      <c r="N26" s="17">
        <v>5800</v>
      </c>
      <c r="O26" s="17">
        <v>1900</v>
      </c>
      <c r="P26" s="17" t="s">
        <v>47</v>
      </c>
      <c r="Q26" s="17" t="s">
        <v>48</v>
      </c>
      <c r="R26" s="17" t="s">
        <v>49</v>
      </c>
      <c r="S26" s="17" t="s">
        <v>50</v>
      </c>
      <c r="T26" s="17" t="s">
        <v>51</v>
      </c>
      <c r="U26" s="17" t="s">
        <v>52</v>
      </c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16">
        <f>8530*27-3000</f>
        <v>227310</v>
      </c>
    </row>
    <row r="27" ht="81.6" spans="1:36">
      <c r="A27" s="17">
        <v>25</v>
      </c>
      <c r="B27" s="17" t="s">
        <v>117</v>
      </c>
      <c r="C27" s="17" t="s">
        <v>115</v>
      </c>
      <c r="D27" s="17" t="s">
        <v>68</v>
      </c>
      <c r="E27" s="17" t="s">
        <v>40</v>
      </c>
      <c r="F27" s="17" t="s">
        <v>41</v>
      </c>
      <c r="G27" s="17" t="s">
        <v>42</v>
      </c>
      <c r="H27" s="18" t="s">
        <v>94</v>
      </c>
      <c r="I27" s="17">
        <v>1</v>
      </c>
      <c r="J27" s="17" t="s">
        <v>89</v>
      </c>
      <c r="K27" s="40" t="s">
        <v>116</v>
      </c>
      <c r="L27" s="17" t="s">
        <v>46</v>
      </c>
      <c r="M27" s="17">
        <v>84.3</v>
      </c>
      <c r="N27" s="17">
        <v>5800</v>
      </c>
      <c r="O27" s="17">
        <v>1900</v>
      </c>
      <c r="P27" s="17" t="s">
        <v>47</v>
      </c>
      <c r="Q27" s="17" t="s">
        <v>48</v>
      </c>
      <c r="R27" s="17" t="s">
        <v>49</v>
      </c>
      <c r="S27" s="17" t="s">
        <v>50</v>
      </c>
      <c r="T27" s="17" t="s">
        <v>51</v>
      </c>
      <c r="U27" s="17" t="s">
        <v>52</v>
      </c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16">
        <f>8530*27+5000-3000</f>
        <v>232310</v>
      </c>
    </row>
    <row r="28" ht="81.6" spans="1:36">
      <c r="A28" s="17">
        <v>26</v>
      </c>
      <c r="B28" s="17" t="s">
        <v>118</v>
      </c>
      <c r="C28" s="17" t="s">
        <v>115</v>
      </c>
      <c r="D28" s="17" t="s">
        <v>68</v>
      </c>
      <c r="E28" s="17" t="s">
        <v>40</v>
      </c>
      <c r="F28" s="17" t="s">
        <v>41</v>
      </c>
      <c r="G28" s="17" t="s">
        <v>42</v>
      </c>
      <c r="H28" s="18" t="s">
        <v>94</v>
      </c>
      <c r="I28" s="17">
        <v>1</v>
      </c>
      <c r="J28" s="17" t="s">
        <v>89</v>
      </c>
      <c r="K28" s="40" t="s">
        <v>116</v>
      </c>
      <c r="L28" s="17" t="s">
        <v>46</v>
      </c>
      <c r="M28" s="17">
        <v>84.3</v>
      </c>
      <c r="N28" s="17">
        <v>5800</v>
      </c>
      <c r="O28" s="17">
        <v>1900</v>
      </c>
      <c r="P28" s="17" t="s">
        <v>47</v>
      </c>
      <c r="Q28" s="17" t="s">
        <v>48</v>
      </c>
      <c r="R28" s="17" t="s">
        <v>49</v>
      </c>
      <c r="S28" s="17" t="s">
        <v>50</v>
      </c>
      <c r="T28" s="17" t="s">
        <v>51</v>
      </c>
      <c r="U28" s="17" t="s">
        <v>52</v>
      </c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16">
        <f>8530*27+5000-3000</f>
        <v>232310</v>
      </c>
    </row>
    <row r="29" ht="81.6" spans="1:36">
      <c r="A29" s="17">
        <v>27</v>
      </c>
      <c r="B29" s="17" t="s">
        <v>119</v>
      </c>
      <c r="C29" s="17" t="s">
        <v>115</v>
      </c>
      <c r="D29" s="17" t="s">
        <v>39</v>
      </c>
      <c r="E29" s="17" t="s">
        <v>40</v>
      </c>
      <c r="F29" s="17" t="s">
        <v>41</v>
      </c>
      <c r="G29" s="17" t="s">
        <v>42</v>
      </c>
      <c r="H29" s="18" t="s">
        <v>94</v>
      </c>
      <c r="I29" s="17">
        <v>1</v>
      </c>
      <c r="J29" s="17" t="s">
        <v>89</v>
      </c>
      <c r="K29" s="40" t="s">
        <v>116</v>
      </c>
      <c r="L29" s="17" t="s">
        <v>46</v>
      </c>
      <c r="M29" s="17">
        <v>84.3</v>
      </c>
      <c r="N29" s="17">
        <v>5800</v>
      </c>
      <c r="O29" s="17">
        <v>1900</v>
      </c>
      <c r="P29" s="17" t="s">
        <v>47</v>
      </c>
      <c r="Q29" s="17" t="s">
        <v>48</v>
      </c>
      <c r="R29" s="17" t="s">
        <v>49</v>
      </c>
      <c r="S29" s="17" t="s">
        <v>50</v>
      </c>
      <c r="T29" s="17" t="s">
        <v>51</v>
      </c>
      <c r="U29" s="17" t="s">
        <v>52</v>
      </c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16">
        <f>8530*27-3000</f>
        <v>227310</v>
      </c>
    </row>
    <row r="30" ht="81.6" spans="1:36">
      <c r="A30" s="17">
        <v>28</v>
      </c>
      <c r="B30" s="17" t="s">
        <v>120</v>
      </c>
      <c r="C30" s="17" t="s">
        <v>121</v>
      </c>
      <c r="D30" s="17" t="s">
        <v>122</v>
      </c>
      <c r="E30" s="17" t="s">
        <v>123</v>
      </c>
      <c r="F30" s="17" t="s">
        <v>124</v>
      </c>
      <c r="G30" s="17" t="s">
        <v>125</v>
      </c>
      <c r="H30" s="18" t="s">
        <v>126</v>
      </c>
      <c r="I30" s="17">
        <v>1</v>
      </c>
      <c r="J30" s="17" t="s">
        <v>127</v>
      </c>
      <c r="K30" s="40" t="s">
        <v>128</v>
      </c>
      <c r="L30" s="17" t="s">
        <v>52</v>
      </c>
      <c r="M30" s="17">
        <v>5.7</v>
      </c>
      <c r="N30" s="17" t="s">
        <v>52</v>
      </c>
      <c r="O30" s="17">
        <v>1200</v>
      </c>
      <c r="P30" s="17" t="s">
        <v>52</v>
      </c>
      <c r="Q30" s="17" t="s">
        <v>52</v>
      </c>
      <c r="R30" s="17" t="s">
        <v>52</v>
      </c>
      <c r="S30" s="17" t="s">
        <v>52</v>
      </c>
      <c r="T30" s="17" t="s">
        <v>52</v>
      </c>
      <c r="U30" s="17" t="s">
        <v>52</v>
      </c>
      <c r="V30" s="19" t="s">
        <v>129</v>
      </c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1"/>
      <c r="AJ30" s="16">
        <v>280000</v>
      </c>
    </row>
    <row r="31" ht="81.6" spans="1:36">
      <c r="A31" s="17">
        <v>29</v>
      </c>
      <c r="B31" s="17" t="s">
        <v>130</v>
      </c>
      <c r="C31" s="17" t="s">
        <v>121</v>
      </c>
      <c r="D31" s="17" t="s">
        <v>122</v>
      </c>
      <c r="E31" s="17" t="s">
        <v>123</v>
      </c>
      <c r="F31" s="17" t="s">
        <v>124</v>
      </c>
      <c r="G31" s="17" t="s">
        <v>125</v>
      </c>
      <c r="H31" s="18" t="s">
        <v>126</v>
      </c>
      <c r="I31" s="17">
        <v>1</v>
      </c>
      <c r="J31" s="41" t="s">
        <v>127</v>
      </c>
      <c r="K31" s="40" t="s">
        <v>128</v>
      </c>
      <c r="L31" s="17" t="s">
        <v>52</v>
      </c>
      <c r="M31" s="17">
        <v>5.7</v>
      </c>
      <c r="N31" s="17" t="s">
        <v>52</v>
      </c>
      <c r="O31" s="17">
        <v>1200</v>
      </c>
      <c r="P31" s="17" t="s">
        <v>52</v>
      </c>
      <c r="Q31" s="17" t="s">
        <v>52</v>
      </c>
      <c r="R31" s="17" t="s">
        <v>52</v>
      </c>
      <c r="S31" s="17" t="s">
        <v>52</v>
      </c>
      <c r="T31" s="17" t="s">
        <v>52</v>
      </c>
      <c r="U31" s="17" t="s">
        <v>52</v>
      </c>
      <c r="V31" s="19" t="s">
        <v>129</v>
      </c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1"/>
      <c r="AJ31" s="16">
        <v>280000</v>
      </c>
    </row>
    <row r="32" ht="36" customHeight="1" spans="1:36">
      <c r="A32" s="19" t="s">
        <v>131</v>
      </c>
      <c r="B32" s="20"/>
      <c r="C32" s="20"/>
      <c r="D32" s="21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7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16">
        <f>29*3000</f>
        <v>87000</v>
      </c>
    </row>
    <row r="33" ht="36" customHeight="1" spans="1:36">
      <c r="A33" s="23" t="s">
        <v>132</v>
      </c>
      <c r="B33" s="22"/>
      <c r="C33" s="22"/>
      <c r="D33" s="24"/>
      <c r="E33" s="22"/>
      <c r="F33" s="22"/>
      <c r="G33" s="22"/>
      <c r="H33" s="25"/>
      <c r="I33" s="22"/>
      <c r="J33" s="42"/>
      <c r="K33" s="43"/>
      <c r="L33" s="22"/>
      <c r="M33" s="22"/>
      <c r="N33" s="22"/>
      <c r="O33" s="22"/>
      <c r="P33" s="22"/>
      <c r="Q33" s="22"/>
      <c r="R33" s="22"/>
      <c r="S33" s="22"/>
      <c r="T33" s="22"/>
      <c r="U33" s="45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46">
        <f>SUM(AJ3:AJ32)</f>
        <v>6835088</v>
      </c>
    </row>
    <row r="34" ht="38.25" customHeight="1" spans="1:36">
      <c r="A34" s="26" t="s">
        <v>133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</row>
    <row r="35" ht="49" customHeight="1" spans="1:36">
      <c r="A35" s="27" t="s">
        <v>134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27"/>
    </row>
    <row r="36" s="12" customFormat="1" ht="34" customHeight="1" spans="1:36">
      <c r="A36" s="28" t="s">
        <v>135</v>
      </c>
      <c r="B36" s="29" t="s">
        <v>136</v>
      </c>
      <c r="C36" s="30"/>
      <c r="D36" s="31"/>
      <c r="E36" s="28"/>
      <c r="F36" s="29" t="s">
        <v>137</v>
      </c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1"/>
    </row>
    <row r="37" ht="26" customHeight="1" spans="1:36">
      <c r="A37" s="32">
        <v>1</v>
      </c>
      <c r="B37" s="33" t="s">
        <v>22</v>
      </c>
      <c r="C37" s="34"/>
      <c r="D37" s="35"/>
      <c r="E37" s="32"/>
      <c r="F37" s="33" t="s">
        <v>53</v>
      </c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5"/>
    </row>
    <row r="38" ht="26" customHeight="1" spans="1:36">
      <c r="A38" s="32">
        <v>2</v>
      </c>
      <c r="B38" s="33" t="s">
        <v>23</v>
      </c>
      <c r="C38" s="34"/>
      <c r="D38" s="35"/>
      <c r="E38" s="32"/>
      <c r="F38" s="33" t="s">
        <v>54</v>
      </c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5"/>
    </row>
    <row r="39" ht="26" customHeight="1" spans="1:36">
      <c r="A39" s="32">
        <v>3</v>
      </c>
      <c r="B39" s="33" t="s">
        <v>24</v>
      </c>
      <c r="C39" s="34"/>
      <c r="D39" s="35"/>
      <c r="E39" s="32"/>
      <c r="F39" s="33" t="s">
        <v>55</v>
      </c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5"/>
    </row>
    <row r="40" ht="26" customHeight="1" spans="1:36">
      <c r="A40" s="32">
        <v>4</v>
      </c>
      <c r="B40" s="33" t="s">
        <v>25</v>
      </c>
      <c r="C40" s="34"/>
      <c r="D40" s="35"/>
      <c r="E40" s="32"/>
      <c r="F40" s="33" t="s">
        <v>56</v>
      </c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5"/>
    </row>
    <row r="41" ht="26" customHeight="1" spans="1:36">
      <c r="A41" s="32">
        <v>5</v>
      </c>
      <c r="B41" s="33" t="s">
        <v>26</v>
      </c>
      <c r="C41" s="34"/>
      <c r="D41" s="35"/>
      <c r="E41" s="32"/>
      <c r="F41" s="33" t="s">
        <v>57</v>
      </c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5"/>
    </row>
    <row r="42" ht="26" customHeight="1" spans="1:36">
      <c r="A42" s="32">
        <v>6</v>
      </c>
      <c r="B42" s="33" t="s">
        <v>27</v>
      </c>
      <c r="C42" s="34"/>
      <c r="D42" s="35"/>
      <c r="E42" s="32"/>
      <c r="F42" s="33" t="s">
        <v>58</v>
      </c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5"/>
    </row>
    <row r="43" ht="26" customHeight="1" spans="1:36">
      <c r="A43" s="32">
        <v>7</v>
      </c>
      <c r="B43" s="33" t="s">
        <v>28</v>
      </c>
      <c r="C43" s="34"/>
      <c r="D43" s="35"/>
      <c r="E43" s="32"/>
      <c r="F43" s="33" t="s">
        <v>138</v>
      </c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5"/>
    </row>
    <row r="44" ht="26" customHeight="1" spans="1:36">
      <c r="A44" s="32">
        <v>8</v>
      </c>
      <c r="B44" s="33" t="s">
        <v>29</v>
      </c>
      <c r="C44" s="34"/>
      <c r="D44" s="35"/>
      <c r="E44" s="32"/>
      <c r="F44" s="33" t="s">
        <v>139</v>
      </c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5"/>
    </row>
    <row r="45" ht="26" customHeight="1" spans="1:36">
      <c r="A45" s="32">
        <v>9</v>
      </c>
      <c r="B45" s="33" t="s">
        <v>30</v>
      </c>
      <c r="C45" s="34"/>
      <c r="D45" s="35"/>
      <c r="E45" s="32"/>
      <c r="F45" s="33" t="s">
        <v>140</v>
      </c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5"/>
    </row>
    <row r="46" ht="26" customHeight="1" spans="1:36">
      <c r="A46" s="32">
        <v>10</v>
      </c>
      <c r="B46" s="33" t="s">
        <v>31</v>
      </c>
      <c r="C46" s="34"/>
      <c r="D46" s="35"/>
      <c r="E46" s="32"/>
      <c r="F46" s="33" t="s">
        <v>141</v>
      </c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5"/>
    </row>
    <row r="47" ht="26" customHeight="1" spans="1:36">
      <c r="A47" s="32">
        <v>11</v>
      </c>
      <c r="B47" s="33" t="s">
        <v>32</v>
      </c>
      <c r="C47" s="34"/>
      <c r="D47" s="35"/>
      <c r="E47" s="32"/>
      <c r="F47" s="33" t="s">
        <v>63</v>
      </c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5"/>
    </row>
    <row r="48" ht="26" customHeight="1" spans="1:36">
      <c r="A48" s="32">
        <v>12</v>
      </c>
      <c r="B48" s="33" t="s">
        <v>33</v>
      </c>
      <c r="C48" s="34"/>
      <c r="D48" s="35"/>
      <c r="E48" s="32"/>
      <c r="F48" s="33" t="s">
        <v>64</v>
      </c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5"/>
    </row>
    <row r="49" ht="26" customHeight="1" spans="1:36">
      <c r="A49" s="32">
        <v>13</v>
      </c>
      <c r="B49" s="33" t="s">
        <v>34</v>
      </c>
      <c r="C49" s="34"/>
      <c r="D49" s="35"/>
      <c r="E49" s="32"/>
      <c r="F49" s="33" t="s">
        <v>142</v>
      </c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5"/>
    </row>
    <row r="50" ht="26" customHeight="1" spans="1:36">
      <c r="A50" s="36">
        <v>14</v>
      </c>
      <c r="B50" s="37" t="s">
        <v>35</v>
      </c>
      <c r="C50" s="38"/>
      <c r="D50" s="39"/>
      <c r="E50" s="36"/>
      <c r="F50" s="37" t="s">
        <v>66</v>
      </c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9"/>
    </row>
    <row r="51" ht="26" customHeight="1" spans="1:36">
      <c r="A51" s="32" t="s">
        <v>129</v>
      </c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</row>
    <row r="52" ht="14.4"/>
    <row r="53" ht="14.4"/>
    <row r="54" ht="14.4"/>
    <row r="55" ht="14.4"/>
    <row r="56" ht="14.4"/>
    <row r="57" ht="14.4"/>
    <row r="58" ht="14.4"/>
  </sheetData>
  <mergeCells count="53">
    <mergeCell ref="A1:AI1"/>
    <mergeCell ref="V30:AI30"/>
    <mergeCell ref="V31:AI31"/>
    <mergeCell ref="A32:D32"/>
    <mergeCell ref="E32:T32"/>
    <mergeCell ref="A33:D33"/>
    <mergeCell ref="A34:AJ34"/>
    <mergeCell ref="A35:AJ35"/>
    <mergeCell ref="B36:D36"/>
    <mergeCell ref="F36:AJ36"/>
    <mergeCell ref="B37:D37"/>
    <mergeCell ref="F37:AJ37"/>
    <mergeCell ref="B38:D38"/>
    <mergeCell ref="F38:AJ38"/>
    <mergeCell ref="B39:D39"/>
    <mergeCell ref="F39:AJ39"/>
    <mergeCell ref="B40:D40"/>
    <mergeCell ref="F40:AJ40"/>
    <mergeCell ref="B41:D41"/>
    <mergeCell ref="F41:AJ41"/>
    <mergeCell ref="B42:D42"/>
    <mergeCell ref="F42:AJ42"/>
    <mergeCell ref="B43:D43"/>
    <mergeCell ref="F43:AJ43"/>
    <mergeCell ref="B44:D44"/>
    <mergeCell ref="F44:AJ44"/>
    <mergeCell ref="B45:D45"/>
    <mergeCell ref="F45:AJ45"/>
    <mergeCell ref="B46:D46"/>
    <mergeCell ref="F46:AJ46"/>
    <mergeCell ref="B47:D47"/>
    <mergeCell ref="F47:AJ47"/>
    <mergeCell ref="B48:D48"/>
    <mergeCell ref="F48:AJ48"/>
    <mergeCell ref="B49:D49"/>
    <mergeCell ref="F49:AJ49"/>
    <mergeCell ref="B50:D50"/>
    <mergeCell ref="F50:AJ50"/>
    <mergeCell ref="A51:AJ51"/>
    <mergeCell ref="V3:V29"/>
    <mergeCell ref="W3:W29"/>
    <mergeCell ref="X3:X29"/>
    <mergeCell ref="Y3:Y29"/>
    <mergeCell ref="Z3:Z29"/>
    <mergeCell ref="AA3:AA29"/>
    <mergeCell ref="AB3:AB29"/>
    <mergeCell ref="AC3:AC29"/>
    <mergeCell ref="AD3:AD29"/>
    <mergeCell ref="AE3:AE29"/>
    <mergeCell ref="AF3:AF29"/>
    <mergeCell ref="AG3:AG29"/>
    <mergeCell ref="AH3:AH29"/>
    <mergeCell ref="AI3:AI29"/>
  </mergeCells>
  <pageMargins left="0.7" right="0.7" top="0.75" bottom="0.75" header="0.3" footer="0.3"/>
  <pageSetup paperSize="8" scale="53" orientation="landscape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"/>
  <sheetViews>
    <sheetView workbookViewId="0">
      <selection activeCell="E22" sqref="E22"/>
    </sheetView>
  </sheetViews>
  <sheetFormatPr defaultColWidth="13.1296296296296" defaultRowHeight="21" customHeight="1" outlineLevelCol="2"/>
  <cols>
    <col min="1" max="1" width="25.6296296296296" customWidth="1"/>
    <col min="2" max="2" width="26.25" customWidth="1"/>
    <col min="3" max="3" width="32.25" customWidth="1"/>
    <col min="5" max="5" width="13.1296296296296" customWidth="1"/>
  </cols>
  <sheetData>
    <row r="1" customHeight="1" spans="1:3">
      <c r="A1" s="2" t="s">
        <v>143</v>
      </c>
      <c r="B1" s="2"/>
      <c r="C1" s="2"/>
    </row>
    <row r="2" customHeight="1" spans="1:3">
      <c r="A2" s="3" t="s">
        <v>144</v>
      </c>
      <c r="B2" s="3" t="s">
        <v>145</v>
      </c>
      <c r="C2" s="3" t="s">
        <v>146</v>
      </c>
    </row>
    <row r="3" customHeight="1" spans="1:3">
      <c r="A3" s="3">
        <v>1</v>
      </c>
      <c r="B3" s="3" t="s">
        <v>147</v>
      </c>
      <c r="C3" s="3" t="s">
        <v>148</v>
      </c>
    </row>
    <row r="4" customHeight="1" spans="1:3">
      <c r="A4" s="3">
        <v>2</v>
      </c>
      <c r="B4" s="3" t="s">
        <v>149</v>
      </c>
      <c r="C4" s="3" t="s">
        <v>150</v>
      </c>
    </row>
    <row r="5" customHeight="1" spans="1:3">
      <c r="A5" s="3">
        <v>3</v>
      </c>
      <c r="B5" s="3" t="s">
        <v>151</v>
      </c>
      <c r="C5" s="3" t="s">
        <v>152</v>
      </c>
    </row>
    <row r="6" customHeight="1" spans="1:3">
      <c r="A6" s="3">
        <v>4</v>
      </c>
      <c r="B6" s="3" t="s">
        <v>153</v>
      </c>
      <c r="C6" s="3"/>
    </row>
    <row r="7" customHeight="1" spans="1:3">
      <c r="A7" s="3">
        <v>5</v>
      </c>
      <c r="B7" s="3" t="s">
        <v>154</v>
      </c>
      <c r="C7" s="3"/>
    </row>
    <row r="8" customHeight="1" spans="1:3">
      <c r="A8" s="3">
        <v>6</v>
      </c>
      <c r="B8" s="3" t="s">
        <v>155</v>
      </c>
      <c r="C8" s="3" t="s">
        <v>156</v>
      </c>
    </row>
    <row r="9" s="1" customFormat="1" customHeight="1" spans="1:3">
      <c r="A9" s="2" t="s">
        <v>157</v>
      </c>
      <c r="B9" s="2"/>
      <c r="C9" s="2"/>
    </row>
    <row r="10" customHeight="1" spans="1:3">
      <c r="A10" s="3" t="s">
        <v>158</v>
      </c>
      <c r="B10" s="3" t="s">
        <v>159</v>
      </c>
      <c r="C10" s="3" t="s">
        <v>160</v>
      </c>
    </row>
    <row r="11" customHeight="1" spans="1:3">
      <c r="A11" s="3" t="s">
        <v>161</v>
      </c>
      <c r="B11" s="3" t="s">
        <v>162</v>
      </c>
      <c r="C11" s="3" t="s">
        <v>163</v>
      </c>
    </row>
    <row r="12" customHeight="1" spans="1:3">
      <c r="A12" s="3" t="s">
        <v>164</v>
      </c>
      <c r="B12" s="3" t="s">
        <v>165</v>
      </c>
      <c r="C12" s="3" t="s">
        <v>166</v>
      </c>
    </row>
    <row r="13" customHeight="1" spans="1:3">
      <c r="A13" s="3" t="s">
        <v>167</v>
      </c>
      <c r="B13" s="3" t="s">
        <v>168</v>
      </c>
      <c r="C13" s="3" t="s">
        <v>169</v>
      </c>
    </row>
    <row r="14" customHeight="1" spans="1:3">
      <c r="A14" s="3" t="s">
        <v>170</v>
      </c>
      <c r="B14" s="3" t="s">
        <v>171</v>
      </c>
      <c r="C14" s="4" t="s">
        <v>172</v>
      </c>
    </row>
    <row r="15" customHeight="1" spans="1:3">
      <c r="A15" s="3" t="s">
        <v>173</v>
      </c>
      <c r="B15" s="3" t="s">
        <v>174</v>
      </c>
      <c r="C15" s="3" t="s">
        <v>175</v>
      </c>
    </row>
    <row r="16" customHeight="1" spans="1:3">
      <c r="A16" s="3" t="s">
        <v>176</v>
      </c>
      <c r="B16" s="3" t="s">
        <v>177</v>
      </c>
      <c r="C16" s="3" t="s">
        <v>178</v>
      </c>
    </row>
    <row r="17" customHeight="1" spans="1:3">
      <c r="A17" s="3" t="s">
        <v>179</v>
      </c>
      <c r="B17" s="3" t="s">
        <v>180</v>
      </c>
      <c r="C17" s="3" t="s">
        <v>181</v>
      </c>
    </row>
    <row r="18" customHeight="1" spans="1:3">
      <c r="A18" s="3" t="s">
        <v>182</v>
      </c>
      <c r="B18" s="3" t="s">
        <v>183</v>
      </c>
      <c r="C18" s="3" t="s">
        <v>184</v>
      </c>
    </row>
    <row r="19" customHeight="1" spans="1:3">
      <c r="A19" s="3" t="s">
        <v>185</v>
      </c>
      <c r="B19" s="3" t="s">
        <v>186</v>
      </c>
      <c r="C19" s="3" t="s">
        <v>187</v>
      </c>
    </row>
    <row r="20" customHeight="1" spans="1:3">
      <c r="A20" s="3" t="s">
        <v>188</v>
      </c>
      <c r="B20" s="3" t="s">
        <v>189</v>
      </c>
      <c r="C20" s="3" t="s">
        <v>190</v>
      </c>
    </row>
    <row r="21" customHeight="1" spans="1:3">
      <c r="A21" s="3" t="s">
        <v>191</v>
      </c>
      <c r="B21" s="3" t="s">
        <v>192</v>
      </c>
      <c r="C21" s="3" t="s">
        <v>193</v>
      </c>
    </row>
    <row r="22" customHeight="1" spans="1:3">
      <c r="A22" s="3" t="s">
        <v>194</v>
      </c>
      <c r="B22" s="3" t="s">
        <v>195</v>
      </c>
      <c r="C22" s="3" t="s">
        <v>196</v>
      </c>
    </row>
    <row r="23" customHeight="1" spans="1:3">
      <c r="A23" s="3" t="s">
        <v>197</v>
      </c>
      <c r="B23" s="3" t="s">
        <v>198</v>
      </c>
      <c r="C23" s="3" t="s">
        <v>199</v>
      </c>
    </row>
    <row r="24" customHeight="1" spans="1:3">
      <c r="A24" s="3" t="s">
        <v>200</v>
      </c>
      <c r="B24" s="3" t="s">
        <v>201</v>
      </c>
      <c r="C24" s="3" t="s">
        <v>202</v>
      </c>
    </row>
    <row r="25" customHeight="1" spans="1:3">
      <c r="A25" s="5" t="s">
        <v>203</v>
      </c>
      <c r="B25" s="6" t="s">
        <v>204</v>
      </c>
      <c r="C25" s="7"/>
    </row>
    <row r="26" customHeight="1" spans="1:3">
      <c r="A26" s="8"/>
      <c r="B26" s="6" t="s">
        <v>205</v>
      </c>
      <c r="C26" s="7"/>
    </row>
    <row r="27" customHeight="1" spans="1:3">
      <c r="A27" s="8"/>
      <c r="B27" s="6" t="s">
        <v>206</v>
      </c>
      <c r="C27" s="7"/>
    </row>
    <row r="28" customHeight="1" spans="1:3">
      <c r="A28" s="8"/>
      <c r="B28" s="6" t="s">
        <v>207</v>
      </c>
      <c r="C28" s="7"/>
    </row>
    <row r="29" customHeight="1" spans="1:3">
      <c r="A29" s="9"/>
      <c r="B29" s="6" t="s">
        <v>208</v>
      </c>
      <c r="C29" s="7"/>
    </row>
  </sheetData>
  <mergeCells count="8">
    <mergeCell ref="A1:C1"/>
    <mergeCell ref="A9:C9"/>
    <mergeCell ref="B25:C25"/>
    <mergeCell ref="B26:C26"/>
    <mergeCell ref="B27:C27"/>
    <mergeCell ref="B28:C28"/>
    <mergeCell ref="B29:C29"/>
    <mergeCell ref="A25:A2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电梯参数</vt:lpstr>
      <vt:lpstr>电梯标准功能配置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chenxu_</cp:lastModifiedBy>
  <dcterms:created xsi:type="dcterms:W3CDTF">2006-09-16T00:00:00Z</dcterms:created>
  <dcterms:modified xsi:type="dcterms:W3CDTF">2025-01-24T03:25:15Z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7C3ADB4F6FAE44F7B633351F2F24F481_13</vt:lpwstr>
  </property>
  <property fmtid="{D5CDD505-2E9C-101B-9397-08002B2CF9AE}" pid="3" name="KSOProductBuildVer">
    <vt:lpwstr>2052-12.1.0.19770</vt:lpwstr>
  </property>
</Properties>
</file>